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dsys-my.sharepoint.com/personal/julian_multidsys_com/Documents/Documents/Airborne Elite LLC/N236ZK/"/>
    </mc:Choice>
  </mc:AlternateContent>
  <xr:revisionPtr revIDLastSave="91" documentId="10_ncr:100000_{3656BE13-1111-410D-B0E9-F2ADF126AC92}" xr6:coauthVersionLast="47" xr6:coauthVersionMax="47" xr10:uidLastSave="{0F973D8C-1B5C-4908-8F65-BE0C88604137}"/>
  <bookViews>
    <workbookView xWindow="-110" yWindow="-110" windowWidth="25820" windowHeight="15500" xr2:uid="{00000000-000D-0000-FFFF-FFFF00000000}"/>
  </bookViews>
  <sheets>
    <sheet name="W&amp;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 l="1"/>
  <c r="D9" i="1"/>
  <c r="D10" i="1"/>
  <c r="D11" i="1"/>
  <c r="D13" i="1"/>
  <c r="D15" i="1"/>
  <c r="B12" i="1" l="1"/>
  <c r="B14" i="1" s="1"/>
  <c r="B16" i="1" s="1"/>
  <c r="D12" i="1"/>
  <c r="D14" i="1" s="1"/>
  <c r="C12" i="1" l="1"/>
  <c r="D16" i="1"/>
  <c r="C16" i="1" s="1"/>
  <c r="C14" i="1"/>
</calcChain>
</file>

<file path=xl/sharedStrings.xml><?xml version="1.0" encoding="utf-8"?>
<sst xmlns="http://schemas.openxmlformats.org/spreadsheetml/2006/main" count="22" uniqueCount="22">
  <si>
    <t>Weight</t>
  </si>
  <si>
    <t>Moment</t>
  </si>
  <si>
    <t>Arm</t>
  </si>
  <si>
    <t>Basic Empty Weight</t>
  </si>
  <si>
    <t>Fuel (6 lbs./gal)</t>
  </si>
  <si>
    <t>Ramp Weight &amp; CG</t>
  </si>
  <si>
    <t>Taxi &amp; Run-up Fuel Burn</t>
  </si>
  <si>
    <t>Takeoff Weight &amp; CG</t>
  </si>
  <si>
    <t>Fuel Burn in Flight</t>
  </si>
  <si>
    <t>Landing Weight &amp; CG</t>
  </si>
  <si>
    <t>WEIGHT AND BALANCE</t>
  </si>
  <si>
    <t>Pilot and Front Passenger</t>
  </si>
  <si>
    <t>Passengers (Rear Seats)</t>
  </si>
  <si>
    <t xml:space="preserve">Max. Gross Weight </t>
  </si>
  <si>
    <t>Normal Category:</t>
  </si>
  <si>
    <t>Utility Category:</t>
  </si>
  <si>
    <t>Baggage Area (max. 200 lbs.)</t>
  </si>
  <si>
    <t>(fill in the applicable green cells and recalculate)</t>
  </si>
  <si>
    <t>N236ZK</t>
  </si>
  <si>
    <t>PIPER PA-28-181 ARCHER</t>
  </si>
  <si>
    <t>2550 lbs</t>
  </si>
  <si>
    <t>2130 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</si>
</sst>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0_);_(* \-#,##0.00;_(* &quot;-&quot;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/>
    </xf>
    <xf numFmtId="2" fontId="0" fillId="0" borderId="8" xfId="0" applyNumberForma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43" fontId="0" fillId="0" borderId="8" xfId="0" applyNumberFormat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165" fontId="0" fillId="0" borderId="12" xfId="0" applyNumberForma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0" fillId="0" borderId="14" xfId="0" applyNumberForma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219808</xdr:colOff>
      <xdr:row>3</xdr:row>
      <xdr:rowOff>25680</xdr:rowOff>
    </xdr:from>
    <xdr:to>
      <xdr:col>10</xdr:col>
      <xdr:colOff>407377</xdr:colOff>
      <xdr:row>19</xdr:row>
      <xdr:rowOff>113019</xdr:rowOff>
    </xdr:to>
    <xdr:pic>
      <xdr:nvPicPr>
        <xdr:cNvPr id="1034" name="Picture 7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14429" y="730749"/>
          <a:ext cx="3296879" cy="383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388608</xdr:colOff>
      <xdr:row>2</xdr:row>
      <xdr:rowOff>86448</xdr:rowOff>
    </xdr:from>
    <xdr:to>
      <xdr:col>8</xdr:col>
      <xdr:colOff>104069</xdr:colOff>
      <xdr:row>2</xdr:row>
      <xdr:rowOff>136207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448F29-C99C-4C75-B549-80F6DA19A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0288" y="566508"/>
          <a:ext cx="325061" cy="49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2"/>
  <sheetViews>
    <sheetView showGridLines="0" showRowColHeaders="0" tabSelected="1" topLeftCell="A5" zoomScale="145" zoomScaleNormal="145" workbookViewId="0">
      <selection activeCell="B8" sqref="B8"/>
    </sheetView>
  </sheetViews>
  <sheetFormatPr defaultColWidth="0" defaultRowHeight="12.5" zeroHeight="1" x14ac:dyDescent="0.25"/>
  <cols>
    <col min="1" max="1" width="26.26953125" bestFit="1" customWidth="1"/>
    <col min="2" max="2" width="11.6328125" customWidth="1"/>
    <col min="3" max="3" width="9.6328125" customWidth="1"/>
    <col min="4" max="4" width="16.7265625" customWidth="1"/>
    <col min="5" max="5" width="2.90625" customWidth="1"/>
    <col min="6" max="11" width="8.90625" customWidth="1"/>
  </cols>
  <sheetData>
    <row r="1" spans="1:10" ht="20" x14ac:dyDescent="0.4">
      <c r="A1" s="23" t="s">
        <v>18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8" x14ac:dyDescent="0.4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7.5" x14ac:dyDescent="0.35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8" x14ac:dyDescent="0.4">
      <c r="A4" t="s">
        <v>17</v>
      </c>
      <c r="D4" s="6"/>
      <c r="E4" s="6"/>
      <c r="F4" s="6"/>
    </row>
    <row r="5" spans="1:10" x14ac:dyDescent="0.25"/>
    <row r="6" spans="1:10" ht="20.149999999999999" customHeight="1" x14ac:dyDescent="0.25">
      <c r="B6" s="1" t="s">
        <v>0</v>
      </c>
      <c r="C6" s="1" t="s">
        <v>2</v>
      </c>
      <c r="D6" s="1" t="s">
        <v>1</v>
      </c>
    </row>
    <row r="7" spans="1:10" ht="20.149999999999999" customHeight="1" x14ac:dyDescent="0.25">
      <c r="A7" s="2" t="s">
        <v>3</v>
      </c>
      <c r="B7" s="14">
        <v>1813.3</v>
      </c>
      <c r="C7" s="15">
        <v>88.495999999999995</v>
      </c>
      <c r="D7" s="20">
        <f>B7*C7</f>
        <v>160469.79679999998</v>
      </c>
    </row>
    <row r="8" spans="1:10" ht="20.149999999999999" customHeight="1" x14ac:dyDescent="0.25">
      <c r="A8" s="3" t="s">
        <v>11</v>
      </c>
      <c r="B8" s="18"/>
      <c r="C8" s="8">
        <v>80.5</v>
      </c>
      <c r="D8" s="20">
        <f>B8*C8</f>
        <v>0</v>
      </c>
    </row>
    <row r="9" spans="1:10" ht="20.149999999999999" customHeight="1" x14ac:dyDescent="0.25">
      <c r="A9" s="3" t="s">
        <v>12</v>
      </c>
      <c r="B9" s="18"/>
      <c r="C9" s="8">
        <v>118.1</v>
      </c>
      <c r="D9" s="20">
        <f>B9*C9</f>
        <v>0</v>
      </c>
    </row>
    <row r="10" spans="1:10" ht="20.149999999999999" customHeight="1" x14ac:dyDescent="0.25">
      <c r="A10" s="3" t="s">
        <v>16</v>
      </c>
      <c r="B10" s="18"/>
      <c r="C10" s="8">
        <v>142.80000000000001</v>
      </c>
      <c r="D10" s="20">
        <f>B10*C10</f>
        <v>0</v>
      </c>
    </row>
    <row r="11" spans="1:10" ht="20.149999999999999" customHeight="1" thickBot="1" x14ac:dyDescent="0.3">
      <c r="A11" s="3" t="s">
        <v>4</v>
      </c>
      <c r="B11" s="19"/>
      <c r="C11" s="9">
        <v>95</v>
      </c>
      <c r="D11" s="21">
        <f>B11*C11</f>
        <v>0</v>
      </c>
    </row>
    <row r="12" spans="1:10" ht="20.149999999999999" customHeight="1" thickBot="1" x14ac:dyDescent="0.3">
      <c r="A12" s="4" t="s">
        <v>5</v>
      </c>
      <c r="B12" s="16">
        <f>SUM(B7:B11)</f>
        <v>1813.3</v>
      </c>
      <c r="C12" s="13">
        <f>D12/B12</f>
        <v>88.495999999999995</v>
      </c>
      <c r="D12" s="22">
        <f>SUM(D7:D11)</f>
        <v>160469.79679999998</v>
      </c>
    </row>
    <row r="13" spans="1:10" ht="20.149999999999999" customHeight="1" thickBot="1" x14ac:dyDescent="0.3">
      <c r="A13" s="3" t="s">
        <v>6</v>
      </c>
      <c r="B13" s="11">
        <v>-8</v>
      </c>
      <c r="C13" s="10">
        <v>95</v>
      </c>
      <c r="D13" s="21">
        <f>B13*C13</f>
        <v>-760</v>
      </c>
    </row>
    <row r="14" spans="1:10" ht="20.149999999999999" customHeight="1" thickBot="1" x14ac:dyDescent="0.3">
      <c r="A14" s="4" t="s">
        <v>7</v>
      </c>
      <c r="B14" s="16">
        <f>B12+B13</f>
        <v>1805.3</v>
      </c>
      <c r="C14" s="13">
        <f>D14/B14</f>
        <v>88.467178197529492</v>
      </c>
      <c r="D14" s="22">
        <f>D12+D13</f>
        <v>159709.79679999998</v>
      </c>
    </row>
    <row r="15" spans="1:10" ht="20.149999999999999" customHeight="1" thickBot="1" x14ac:dyDescent="0.3">
      <c r="A15" s="3" t="s">
        <v>8</v>
      </c>
      <c r="B15" s="17"/>
      <c r="C15" s="10">
        <v>95</v>
      </c>
      <c r="D15" s="21">
        <f>B15*C15</f>
        <v>0</v>
      </c>
    </row>
    <row r="16" spans="1:10" ht="20.149999999999999" customHeight="1" thickBot="1" x14ac:dyDescent="0.3">
      <c r="A16" s="5" t="s">
        <v>9</v>
      </c>
      <c r="B16" s="16">
        <f>B14+B15</f>
        <v>1805.3</v>
      </c>
      <c r="C16" s="13">
        <f>D16/B16</f>
        <v>88.467178197529492</v>
      </c>
      <c r="D16" s="22">
        <f>D14+D15</f>
        <v>159709.79679999998</v>
      </c>
    </row>
    <row r="17" spans="1:2" ht="20.149999999999999" customHeight="1" x14ac:dyDescent="0.25"/>
    <row r="18" spans="1:2" x14ac:dyDescent="0.25">
      <c r="A18" s="12" t="s">
        <v>13</v>
      </c>
    </row>
    <row r="19" spans="1:2" x14ac:dyDescent="0.25">
      <c r="A19" s="12" t="s">
        <v>14</v>
      </c>
      <c r="B19" s="7" t="s">
        <v>20</v>
      </c>
    </row>
    <row r="20" spans="1:2" x14ac:dyDescent="0.25">
      <c r="A20" s="12" t="s">
        <v>15</v>
      </c>
      <c r="B20" s="7" t="s">
        <v>21</v>
      </c>
    </row>
    <row r="21" spans="1:2" x14ac:dyDescent="0.25"/>
    <row r="22" spans="1:2" x14ac:dyDescent="0.25"/>
  </sheetData>
  <mergeCells count="3">
    <mergeCell ref="A1:J1"/>
    <mergeCell ref="A2:J2"/>
    <mergeCell ref="A3:J3"/>
  </mergeCells>
  <phoneticPr fontId="4" type="noConversion"/>
  <printOptions horizontalCentered="1"/>
  <pageMargins left="0.25" right="0.25" top="0.25" bottom="0.25" header="0" footer="0"/>
  <pageSetup scale="85" orientation="portrait" r:id="rId1"/>
  <headerFooter alignWithMargins="0"/>
  <ignoredErrors>
    <ignoredError sqref="B12:D12 C14:D14 C16 D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W&amp;B</vt:lpstr>
    </vt:vector>
  </TitlesOfParts>
  <Company>WPS,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Zagorodnev</dc:creator>
  <cp:lastModifiedBy>Julian Zagorodnev</cp:lastModifiedBy>
  <cp:lastPrinted>2025-10-20T03:12:12Z</cp:lastPrinted>
  <dcterms:created xsi:type="dcterms:W3CDTF">2004-05-13T18:34:59Z</dcterms:created>
  <dcterms:modified xsi:type="dcterms:W3CDTF">2025-10-20T03:12:41Z</dcterms:modified>
</cp:coreProperties>
</file>